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001\Desktop\"/>
    </mc:Choice>
  </mc:AlternateContent>
  <xr:revisionPtr revIDLastSave="0" documentId="13_ncr:1_{063612D6-B7B3-4B5F-98A0-2E2CEF68CF6A}" xr6:coauthVersionLast="45" xr6:coauthVersionMax="45" xr10:uidLastSave="{00000000-0000-0000-0000-000000000000}"/>
  <bookViews>
    <workbookView xWindow="-110" yWindow="-110" windowWidth="19420" windowHeight="11620" xr2:uid="{1219DF77-45F4-4145-B0DA-BDE19B978ABF}"/>
  </bookViews>
  <sheets>
    <sheet name="家賃支援給付金シミュレーション (記入例)" sheetId="3" r:id="rId1"/>
    <sheet name="家賃支援給付金シミュレーション (2020年1月以前創業) " sheetId="14" r:id="rId2"/>
    <sheet name="家賃支援給付金シミュレーション (2020年2月創業)" sheetId="15" r:id="rId3"/>
    <sheet name="家賃支援給付金シミュレーション (2020年3月創業) " sheetId="16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6" l="1"/>
  <c r="E24" i="15"/>
  <c r="E24" i="14"/>
  <c r="E24" i="3"/>
  <c r="G15" i="16" l="1"/>
  <c r="D15" i="16"/>
  <c r="C15" i="16"/>
  <c r="E15" i="16"/>
  <c r="F15" i="16"/>
  <c r="H15" i="16"/>
  <c r="I15" i="16"/>
  <c r="J15" i="16"/>
  <c r="D12" i="16"/>
  <c r="J9" i="16"/>
  <c r="I9" i="16"/>
  <c r="H9" i="16"/>
  <c r="H16" i="16" s="1"/>
  <c r="G9" i="16"/>
  <c r="F9" i="16"/>
  <c r="F16" i="16" s="1"/>
  <c r="E9" i="16"/>
  <c r="E12" i="15"/>
  <c r="E16" i="15" s="1"/>
  <c r="J9" i="15"/>
  <c r="I9" i="15"/>
  <c r="H9" i="15"/>
  <c r="G9" i="15"/>
  <c r="F9" i="15"/>
  <c r="E9" i="15"/>
  <c r="E13" i="14"/>
  <c r="F12" i="14"/>
  <c r="G16" i="14" s="1"/>
  <c r="J9" i="14"/>
  <c r="I9" i="14"/>
  <c r="H9" i="14"/>
  <c r="G9" i="14"/>
  <c r="F9" i="14"/>
  <c r="E9" i="14"/>
  <c r="J17" i="3"/>
  <c r="F17" i="3"/>
  <c r="G17" i="3"/>
  <c r="H17" i="3"/>
  <c r="I17" i="3"/>
  <c r="E17" i="3"/>
  <c r="E13" i="3"/>
  <c r="D16" i="3"/>
  <c r="E16" i="3"/>
  <c r="F16" i="3"/>
  <c r="G16" i="3"/>
  <c r="H16" i="3"/>
  <c r="I16" i="3"/>
  <c r="J16" i="3"/>
  <c r="C16" i="3"/>
  <c r="F12" i="3"/>
  <c r="I16" i="16" l="1"/>
  <c r="E16" i="16"/>
  <c r="J16" i="16"/>
  <c r="G16" i="16"/>
  <c r="D16" i="14"/>
  <c r="E13" i="15"/>
  <c r="E17" i="15" s="1"/>
  <c r="C16" i="15"/>
  <c r="G16" i="15"/>
  <c r="D16" i="15"/>
  <c r="J17" i="15"/>
  <c r="H16" i="15"/>
  <c r="F16" i="15"/>
  <c r="I16" i="15"/>
  <c r="J16" i="15"/>
  <c r="H17" i="14"/>
  <c r="E17" i="14"/>
  <c r="I17" i="14"/>
  <c r="F17" i="14"/>
  <c r="J17" i="14"/>
  <c r="H16" i="14"/>
  <c r="G17" i="14"/>
  <c r="E16" i="14"/>
  <c r="I16" i="14"/>
  <c r="J16" i="14"/>
  <c r="F16" i="14"/>
  <c r="C16" i="14"/>
  <c r="G17" i="15" l="1"/>
  <c r="I17" i="15"/>
  <c r="F17" i="15"/>
  <c r="H17" i="15"/>
  <c r="C19" i="15"/>
  <c r="E26" i="15" s="1"/>
  <c r="C19" i="14"/>
  <c r="E26" i="14" s="1"/>
  <c r="E9" i="3"/>
  <c r="I9" i="3"/>
  <c r="J9" i="3"/>
  <c r="C18" i="16" l="1"/>
  <c r="E25" i="16" s="1"/>
  <c r="G9" i="3"/>
  <c r="F9" i="3"/>
  <c r="H9" i="3"/>
  <c r="C19" i="3" l="1"/>
  <c r="E26" i="3" s="1"/>
</calcChain>
</file>

<file path=xl/sharedStrings.xml><?xml version="1.0" encoding="utf-8"?>
<sst xmlns="http://schemas.openxmlformats.org/spreadsheetml/2006/main" count="131" uniqueCount="41">
  <si>
    <t>法人成り</t>
    <rPh sb="0" eb="2">
      <t>ホウジンン</t>
    </rPh>
    <rPh sb="2" eb="3">
      <t xml:space="preserve">ナリ </t>
    </rPh>
    <phoneticPr fontId="2"/>
  </si>
  <si>
    <t>期の途中</t>
    <rPh sb="0" eb="1">
      <t xml:space="preserve">キ </t>
    </rPh>
    <phoneticPr fontId="2"/>
  </si>
  <si>
    <t>課税</t>
    <rPh sb="0" eb="2">
      <t>カゼイ</t>
    </rPh>
    <phoneticPr fontId="2"/>
  </si>
  <si>
    <t>論点</t>
    <rPh sb="0" eb="2">
      <t>ロンテｎン</t>
    </rPh>
    <phoneticPr fontId="2"/>
  </si>
  <si>
    <t>申請方法</t>
    <rPh sb="0" eb="4">
      <t>シンセイ</t>
    </rPh>
    <phoneticPr fontId="2"/>
  </si>
  <si>
    <t>必要書類等</t>
    <rPh sb="0" eb="5">
      <t>ヒツヨウ</t>
    </rPh>
    <phoneticPr fontId="2"/>
  </si>
  <si>
    <t>対象者</t>
    <rPh sb="0" eb="3">
      <t>タイショウ</t>
    </rPh>
    <phoneticPr fontId="2"/>
  </si>
  <si>
    <t>算定式</t>
    <rPh sb="0" eb="3">
      <t>サンテイス</t>
    </rPh>
    <phoneticPr fontId="2"/>
  </si>
  <si>
    <t>金額</t>
    <rPh sb="0" eb="2">
      <t>キンガｋウ</t>
    </rPh>
    <phoneticPr fontId="2"/>
  </si>
  <si>
    <t>持続化給付金とは</t>
    <rPh sb="0" eb="6">
      <t xml:space="preserve">ジ </t>
    </rPh>
    <phoneticPr fontId="2"/>
  </si>
  <si>
    <t>（単位：円）</t>
    <rPh sb="1" eb="3">
      <t>タンイ</t>
    </rPh>
    <rPh sb="4" eb="5">
      <t>エン</t>
    </rPh>
    <phoneticPr fontId="2"/>
  </si>
  <si>
    <t>連続する3か月の合計</t>
    <rPh sb="0" eb="2">
      <t>レンゾク</t>
    </rPh>
    <rPh sb="6" eb="7">
      <t>ゲツ</t>
    </rPh>
    <rPh sb="8" eb="10">
      <t>ゴウケイ</t>
    </rPh>
    <phoneticPr fontId="2"/>
  </si>
  <si>
    <t>前年同期比</t>
    <rPh sb="0" eb="2">
      <t>ゼンネン</t>
    </rPh>
    <rPh sb="2" eb="5">
      <t>ドウキヒ</t>
    </rPh>
    <phoneticPr fontId="2"/>
  </si>
  <si>
    <t>単月比較</t>
    <rPh sb="0" eb="1">
      <t>タン</t>
    </rPh>
    <rPh sb="1" eb="2">
      <t>ゲツ</t>
    </rPh>
    <rPh sb="2" eb="4">
      <t>ヒカク</t>
    </rPh>
    <phoneticPr fontId="2"/>
  </si>
  <si>
    <t>3か月比較</t>
    <rPh sb="2" eb="3">
      <t>ゲツ</t>
    </rPh>
    <rPh sb="3" eb="5">
      <t>ヒカク</t>
    </rPh>
    <phoneticPr fontId="2"/>
  </si>
  <si>
    <t>判定</t>
    <rPh sb="0" eb="2">
      <t>ハンテイ</t>
    </rPh>
    <phoneticPr fontId="2"/>
  </si>
  <si>
    <t>ー</t>
    <phoneticPr fontId="2"/>
  </si>
  <si>
    <t>円</t>
    <rPh sb="0" eb="1">
      <t>エン</t>
    </rPh>
    <phoneticPr fontId="2"/>
  </si>
  <si>
    <t>直近の家賃等</t>
    <rPh sb="0" eb="2">
      <t>チョッキン</t>
    </rPh>
    <rPh sb="3" eb="5">
      <t>ヤチン</t>
    </rPh>
    <rPh sb="5" eb="6">
      <t>トウ</t>
    </rPh>
    <phoneticPr fontId="2"/>
  </si>
  <si>
    <t>円です。</t>
    <rPh sb="0" eb="1">
      <t>エン</t>
    </rPh>
    <phoneticPr fontId="2"/>
  </si>
  <si>
    <t>国からの支給見込み額は</t>
    <rPh sb="0" eb="1">
      <t>クニ</t>
    </rPh>
    <rPh sb="4" eb="6">
      <t>シキュウ</t>
    </rPh>
    <rPh sb="6" eb="8">
      <t>ミコ</t>
    </rPh>
    <rPh sb="9" eb="10">
      <t>ガク</t>
    </rPh>
    <phoneticPr fontId="2"/>
  </si>
  <si>
    <t>この金額に自治体等からの支給額が別途加わります。</t>
    <rPh sb="2" eb="4">
      <t>キンガク</t>
    </rPh>
    <rPh sb="5" eb="8">
      <t>ジチタイ</t>
    </rPh>
    <rPh sb="8" eb="9">
      <t>トウ</t>
    </rPh>
    <rPh sb="12" eb="15">
      <t>シキュウガク</t>
    </rPh>
    <rPh sb="16" eb="18">
      <t>ベット</t>
    </rPh>
    <rPh sb="18" eb="19">
      <t>クワ</t>
    </rPh>
    <phoneticPr fontId="2"/>
  </si>
  <si>
    <t>ただし、国からの支給額と自治体等からの支給額の合計が家賃の6か月分を超えた場合</t>
    <rPh sb="4" eb="5">
      <t>クニ</t>
    </rPh>
    <rPh sb="8" eb="11">
      <t>シキュウガク</t>
    </rPh>
    <rPh sb="12" eb="15">
      <t>ジチタイ</t>
    </rPh>
    <rPh sb="15" eb="16">
      <t>トウ</t>
    </rPh>
    <rPh sb="19" eb="22">
      <t>シキュウガク</t>
    </rPh>
    <rPh sb="23" eb="25">
      <t>ゴウケイ</t>
    </rPh>
    <rPh sb="26" eb="28">
      <t>ヤチン</t>
    </rPh>
    <rPh sb="31" eb="33">
      <t>ゲツブン</t>
    </rPh>
    <rPh sb="34" eb="35">
      <t>コ</t>
    </rPh>
    <rPh sb="37" eb="39">
      <t>バアイ</t>
    </rPh>
    <phoneticPr fontId="2"/>
  </si>
  <si>
    <t>超過分は減額されます。</t>
    <rPh sb="0" eb="3">
      <t>チョウカブン</t>
    </rPh>
    <rPh sb="4" eb="6">
      <t>ゲンガク</t>
    </rPh>
    <phoneticPr fontId="2"/>
  </si>
  <si>
    <r>
      <t>STEP2→次に直近の家賃等を</t>
    </r>
    <r>
      <rPr>
        <b/>
        <u/>
        <sz val="16"/>
        <color rgb="FF00B0F0"/>
        <rFont val="Meiryo UI"/>
        <family val="3"/>
        <charset val="128"/>
      </rPr>
      <t>水色</t>
    </r>
    <r>
      <rPr>
        <b/>
        <u/>
        <sz val="16"/>
        <color theme="1"/>
        <rFont val="Meiryo UI"/>
        <family val="3"/>
        <charset val="128"/>
      </rPr>
      <t>のセルに入力しましょう</t>
    </r>
    <rPh sb="6" eb="7">
      <t>ツギ</t>
    </rPh>
    <rPh sb="8" eb="10">
      <t>チョッキン</t>
    </rPh>
    <rPh sb="11" eb="13">
      <t>ヤチン</t>
    </rPh>
    <rPh sb="13" eb="14">
      <t>トウ</t>
    </rPh>
    <rPh sb="15" eb="17">
      <t>ミズイロ</t>
    </rPh>
    <rPh sb="21" eb="23">
      <t>ニュウリョク</t>
    </rPh>
    <phoneticPr fontId="2"/>
  </si>
  <si>
    <r>
      <t>STEP１→まずは今年5月～12月の売上高と1月～3月の売上高を</t>
    </r>
    <r>
      <rPr>
        <b/>
        <u/>
        <sz val="16"/>
        <color rgb="FF00B0F0"/>
        <rFont val="Meiryo UI"/>
        <family val="3"/>
        <charset val="128"/>
      </rPr>
      <t>水色のセル</t>
    </r>
    <r>
      <rPr>
        <b/>
        <u/>
        <sz val="16"/>
        <color theme="1"/>
        <rFont val="Meiryo UI"/>
        <family val="3"/>
        <charset val="128"/>
      </rPr>
      <t>に入力しましょう</t>
    </r>
    <rPh sb="9" eb="11">
      <t>コトシ</t>
    </rPh>
    <rPh sb="12" eb="13">
      <t>ガツ</t>
    </rPh>
    <rPh sb="16" eb="17">
      <t>ガツ</t>
    </rPh>
    <rPh sb="18" eb="20">
      <t>ウリアゲ</t>
    </rPh>
    <rPh sb="20" eb="21">
      <t>ダカ</t>
    </rPh>
    <rPh sb="23" eb="24">
      <t>ガツ</t>
    </rPh>
    <rPh sb="26" eb="27">
      <t>ガツ</t>
    </rPh>
    <rPh sb="28" eb="30">
      <t>ウリアゲ</t>
    </rPh>
    <rPh sb="30" eb="31">
      <t>ダカ</t>
    </rPh>
    <rPh sb="32" eb="34">
      <t>ミズイロ</t>
    </rPh>
    <rPh sb="38" eb="40">
      <t>ニュウリョク</t>
    </rPh>
    <phoneticPr fontId="2"/>
  </si>
  <si>
    <t>5～12月の売上高</t>
    <rPh sb="4" eb="5">
      <t>ガツ</t>
    </rPh>
    <rPh sb="6" eb="8">
      <t>ウリアゲ</t>
    </rPh>
    <rPh sb="8" eb="9">
      <t>ダカ</t>
    </rPh>
    <phoneticPr fontId="2"/>
  </si>
  <si>
    <t>１～３月の売上高</t>
    <rPh sb="3" eb="4">
      <t>ガツ</t>
    </rPh>
    <rPh sb="5" eb="7">
      <t>ウリアゲ</t>
    </rPh>
    <rPh sb="7" eb="8">
      <t>ダカ</t>
    </rPh>
    <phoneticPr fontId="2"/>
  </si>
  <si>
    <t>1~3月平均</t>
    <rPh sb="3" eb="4">
      <t>ガツ</t>
    </rPh>
    <rPh sb="4" eb="6">
      <t>ヘイキン</t>
    </rPh>
    <phoneticPr fontId="2"/>
  </si>
  <si>
    <r>
      <t>STEP１→まずは今年5月～12月の売上高と2月～3月の売上高を</t>
    </r>
    <r>
      <rPr>
        <b/>
        <u/>
        <sz val="16"/>
        <color rgb="FF00B0F0"/>
        <rFont val="Meiryo UI"/>
        <family val="3"/>
        <charset val="128"/>
      </rPr>
      <t>水色のセル</t>
    </r>
    <r>
      <rPr>
        <b/>
        <u/>
        <sz val="16"/>
        <color theme="1"/>
        <rFont val="Meiryo UI"/>
        <family val="3"/>
        <charset val="128"/>
      </rPr>
      <t>に入力しましょう</t>
    </r>
    <rPh sb="9" eb="11">
      <t>コトシ</t>
    </rPh>
    <rPh sb="12" eb="13">
      <t>ガツ</t>
    </rPh>
    <rPh sb="16" eb="17">
      <t>ガツ</t>
    </rPh>
    <rPh sb="18" eb="20">
      <t>ウリアゲ</t>
    </rPh>
    <rPh sb="20" eb="21">
      <t>ダカ</t>
    </rPh>
    <rPh sb="23" eb="24">
      <t>ガツ</t>
    </rPh>
    <rPh sb="26" eb="27">
      <t>ガツ</t>
    </rPh>
    <rPh sb="28" eb="30">
      <t>ウリアゲ</t>
    </rPh>
    <rPh sb="30" eb="31">
      <t>ダカ</t>
    </rPh>
    <rPh sb="32" eb="34">
      <t>ミズイロ</t>
    </rPh>
    <rPh sb="38" eb="40">
      <t>ニュウリョク</t>
    </rPh>
    <phoneticPr fontId="2"/>
  </si>
  <si>
    <t>2,3月平均</t>
    <rPh sb="3" eb="4">
      <t>ガツ</t>
    </rPh>
    <rPh sb="4" eb="6">
      <t>ヘイキン</t>
    </rPh>
    <phoneticPr fontId="2"/>
  </si>
  <si>
    <t>3か月換算</t>
    <rPh sb="2" eb="3">
      <t>ゲツ</t>
    </rPh>
    <rPh sb="3" eb="5">
      <t>カンザン</t>
    </rPh>
    <phoneticPr fontId="2"/>
  </si>
  <si>
    <t>２、３月の売上高</t>
    <rPh sb="3" eb="4">
      <t>ガツ</t>
    </rPh>
    <rPh sb="5" eb="7">
      <t>ウリアゲ</t>
    </rPh>
    <rPh sb="7" eb="8">
      <t>ダカ</t>
    </rPh>
    <phoneticPr fontId="2"/>
  </si>
  <si>
    <r>
      <t>STEP１→まずは今年5月～12月の売上高と3月の売上高を</t>
    </r>
    <r>
      <rPr>
        <b/>
        <u/>
        <sz val="16"/>
        <color rgb="FF00B0F0"/>
        <rFont val="Meiryo UI"/>
        <family val="3"/>
        <charset val="128"/>
      </rPr>
      <t>水色のセル</t>
    </r>
    <r>
      <rPr>
        <b/>
        <u/>
        <sz val="16"/>
        <color theme="1"/>
        <rFont val="Meiryo UI"/>
        <family val="3"/>
        <charset val="128"/>
      </rPr>
      <t>に入力しましょう</t>
    </r>
    <rPh sb="9" eb="11">
      <t>コトシ</t>
    </rPh>
    <rPh sb="12" eb="13">
      <t>ガツ</t>
    </rPh>
    <rPh sb="16" eb="17">
      <t>ガツ</t>
    </rPh>
    <rPh sb="18" eb="20">
      <t>ウリアゲ</t>
    </rPh>
    <rPh sb="20" eb="21">
      <t>ダカ</t>
    </rPh>
    <rPh sb="23" eb="24">
      <t>ガツ</t>
    </rPh>
    <rPh sb="25" eb="27">
      <t>ウリアゲ</t>
    </rPh>
    <rPh sb="27" eb="28">
      <t>ダカ</t>
    </rPh>
    <rPh sb="29" eb="31">
      <t>ミズイロ</t>
    </rPh>
    <rPh sb="35" eb="37">
      <t>ニュウリョク</t>
    </rPh>
    <phoneticPr fontId="2"/>
  </si>
  <si>
    <t>３月の売上高</t>
    <rPh sb="1" eb="2">
      <t>ガツ</t>
    </rPh>
    <rPh sb="3" eb="5">
      <t>ウリアゲ</t>
    </rPh>
    <rPh sb="5" eb="6">
      <t>ダカ</t>
    </rPh>
    <phoneticPr fontId="2"/>
  </si>
  <si>
    <r>
      <t>注意：このシートは</t>
    </r>
    <r>
      <rPr>
        <b/>
        <sz val="14"/>
        <color rgb="FFFF0000"/>
        <rFont val="Meiryo UI"/>
        <family val="3"/>
        <charset val="128"/>
      </rPr>
      <t>2020年2月創業</t>
    </r>
    <r>
      <rPr>
        <b/>
        <sz val="14"/>
        <color theme="1"/>
        <rFont val="Meiryo UI"/>
        <family val="3"/>
        <charset val="128"/>
      </rPr>
      <t>で、</t>
    </r>
    <r>
      <rPr>
        <b/>
        <sz val="14"/>
        <color rgb="FFFF0000"/>
        <rFont val="Meiryo UI"/>
        <family val="3"/>
        <charset val="128"/>
      </rPr>
      <t>2020年創業特例</t>
    </r>
    <r>
      <rPr>
        <b/>
        <sz val="14"/>
        <color theme="1"/>
        <rFont val="Meiryo UI"/>
        <family val="3"/>
        <charset val="128"/>
      </rPr>
      <t>を適用するの</t>
    </r>
    <r>
      <rPr>
        <b/>
        <sz val="14"/>
        <color rgb="FFFF0000"/>
        <rFont val="Meiryo UI"/>
        <family val="3"/>
        <charset val="128"/>
      </rPr>
      <t>法人</t>
    </r>
    <r>
      <rPr>
        <b/>
        <sz val="14"/>
        <color theme="1"/>
        <rFont val="Meiryo UI"/>
        <family val="3"/>
        <charset val="128"/>
      </rPr>
      <t>方向けです。</t>
    </r>
    <rPh sb="0" eb="2">
      <t>チュウイ</t>
    </rPh>
    <rPh sb="13" eb="14">
      <t>ネン</t>
    </rPh>
    <rPh sb="15" eb="16">
      <t>ガツ</t>
    </rPh>
    <rPh sb="16" eb="18">
      <t>ソウギョウ</t>
    </rPh>
    <rPh sb="24" eb="25">
      <t>ネン</t>
    </rPh>
    <rPh sb="25" eb="27">
      <t>ソウギョウ</t>
    </rPh>
    <rPh sb="27" eb="29">
      <t>トクレイ</t>
    </rPh>
    <rPh sb="30" eb="32">
      <t>テキヨウ</t>
    </rPh>
    <rPh sb="35" eb="37">
      <t>ホウジン</t>
    </rPh>
    <rPh sb="37" eb="38">
      <t>カタ</t>
    </rPh>
    <rPh sb="38" eb="39">
      <t>ム</t>
    </rPh>
    <phoneticPr fontId="2"/>
  </si>
  <si>
    <t>家賃支援給付金判定シート（2020年3月創業の法人用）</t>
    <rPh sb="0" eb="2">
      <t>ヤチン</t>
    </rPh>
    <rPh sb="2" eb="4">
      <t>シエン</t>
    </rPh>
    <rPh sb="4" eb="7">
      <t>キュウフキン</t>
    </rPh>
    <rPh sb="7" eb="9">
      <t>ハンテイ</t>
    </rPh>
    <rPh sb="17" eb="18">
      <t>ネン</t>
    </rPh>
    <rPh sb="19" eb="20">
      <t>ガツ</t>
    </rPh>
    <rPh sb="20" eb="22">
      <t>ソウギョウ</t>
    </rPh>
    <rPh sb="23" eb="25">
      <t>ホウジン</t>
    </rPh>
    <rPh sb="25" eb="26">
      <t>ヨウ</t>
    </rPh>
    <phoneticPr fontId="2"/>
  </si>
  <si>
    <t>家賃支援給付金判定シート（2020年2月創業の法人用）</t>
    <rPh sb="0" eb="2">
      <t>ヤチン</t>
    </rPh>
    <rPh sb="2" eb="4">
      <t>シエン</t>
    </rPh>
    <rPh sb="4" eb="7">
      <t>キュウフキン</t>
    </rPh>
    <rPh sb="7" eb="9">
      <t>ハンテイ</t>
    </rPh>
    <rPh sb="17" eb="18">
      <t>ネン</t>
    </rPh>
    <rPh sb="19" eb="20">
      <t>ガツ</t>
    </rPh>
    <rPh sb="20" eb="22">
      <t>ソウギョウ</t>
    </rPh>
    <rPh sb="23" eb="25">
      <t>ホウジン</t>
    </rPh>
    <rPh sb="25" eb="26">
      <t>ヨウ</t>
    </rPh>
    <phoneticPr fontId="2"/>
  </si>
  <si>
    <r>
      <t>注意：このシートは</t>
    </r>
    <r>
      <rPr>
        <b/>
        <sz val="14"/>
        <color rgb="FFFF0000"/>
        <rFont val="Meiryo UI"/>
        <family val="3"/>
        <charset val="128"/>
      </rPr>
      <t>2020年3月創業</t>
    </r>
    <r>
      <rPr>
        <b/>
        <sz val="14"/>
        <color theme="1"/>
        <rFont val="Meiryo UI"/>
        <family val="3"/>
        <charset val="128"/>
      </rPr>
      <t>で、</t>
    </r>
    <r>
      <rPr>
        <b/>
        <sz val="14"/>
        <color rgb="FFFF0000"/>
        <rFont val="Meiryo UI"/>
        <family val="3"/>
        <charset val="128"/>
      </rPr>
      <t>2020年創業特例</t>
    </r>
    <r>
      <rPr>
        <b/>
        <sz val="14"/>
        <color theme="1"/>
        <rFont val="Meiryo UI"/>
        <family val="3"/>
        <charset val="128"/>
      </rPr>
      <t>を適用する</t>
    </r>
    <r>
      <rPr>
        <b/>
        <sz val="14"/>
        <color rgb="FFFF0000"/>
        <rFont val="Meiryo UI"/>
        <family val="3"/>
        <charset val="128"/>
      </rPr>
      <t>法人</t>
    </r>
    <r>
      <rPr>
        <b/>
        <sz val="14"/>
        <color theme="1"/>
        <rFont val="Meiryo UI"/>
        <family val="3"/>
        <charset val="128"/>
      </rPr>
      <t>の方向けです。</t>
    </r>
    <rPh sb="0" eb="2">
      <t>チュウイ</t>
    </rPh>
    <rPh sb="13" eb="14">
      <t>ネン</t>
    </rPh>
    <rPh sb="15" eb="16">
      <t>ガツ</t>
    </rPh>
    <rPh sb="16" eb="18">
      <t>ソウギョウ</t>
    </rPh>
    <rPh sb="24" eb="25">
      <t>ネン</t>
    </rPh>
    <rPh sb="25" eb="27">
      <t>ソウギョウ</t>
    </rPh>
    <rPh sb="27" eb="29">
      <t>トクレイ</t>
    </rPh>
    <rPh sb="30" eb="32">
      <t>テキヨウ</t>
    </rPh>
    <rPh sb="34" eb="36">
      <t>ホウジン</t>
    </rPh>
    <rPh sb="37" eb="38">
      <t>カタ</t>
    </rPh>
    <rPh sb="38" eb="39">
      <t>ム</t>
    </rPh>
    <phoneticPr fontId="2"/>
  </si>
  <si>
    <r>
      <t>注意：このシートは</t>
    </r>
    <r>
      <rPr>
        <b/>
        <sz val="14"/>
        <color rgb="FFFF0000"/>
        <rFont val="Meiryo UI"/>
        <family val="3"/>
        <charset val="128"/>
      </rPr>
      <t>2020年1月以前創業</t>
    </r>
    <r>
      <rPr>
        <b/>
        <sz val="14"/>
        <color theme="1"/>
        <rFont val="Meiryo UI"/>
        <family val="3"/>
        <charset val="128"/>
      </rPr>
      <t>で、</t>
    </r>
    <r>
      <rPr>
        <b/>
        <sz val="14"/>
        <color rgb="FFFF0000"/>
        <rFont val="Meiryo UI"/>
        <family val="3"/>
        <charset val="128"/>
      </rPr>
      <t>2020年創業特例</t>
    </r>
    <r>
      <rPr>
        <b/>
        <sz val="14"/>
        <color theme="1"/>
        <rFont val="Meiryo UI"/>
        <family val="3"/>
        <charset val="128"/>
      </rPr>
      <t>を適用するの</t>
    </r>
    <r>
      <rPr>
        <b/>
        <sz val="14"/>
        <color rgb="FFFF0000"/>
        <rFont val="Meiryo UI"/>
        <family val="3"/>
        <charset val="128"/>
      </rPr>
      <t>法人</t>
    </r>
    <r>
      <rPr>
        <b/>
        <sz val="14"/>
        <color theme="1"/>
        <rFont val="Meiryo UI"/>
        <family val="3"/>
        <charset val="128"/>
      </rPr>
      <t>方向けです。</t>
    </r>
    <rPh sb="0" eb="2">
      <t>チュウイ</t>
    </rPh>
    <rPh sb="13" eb="14">
      <t>ネン</t>
    </rPh>
    <rPh sb="15" eb="16">
      <t>ガツ</t>
    </rPh>
    <rPh sb="16" eb="18">
      <t>イゼン</t>
    </rPh>
    <rPh sb="18" eb="20">
      <t>ソウギョウ</t>
    </rPh>
    <rPh sb="26" eb="27">
      <t>ネン</t>
    </rPh>
    <rPh sb="27" eb="29">
      <t>ソウギョウ</t>
    </rPh>
    <rPh sb="29" eb="31">
      <t>トクレイ</t>
    </rPh>
    <rPh sb="32" eb="34">
      <t>テキヨウ</t>
    </rPh>
    <rPh sb="37" eb="39">
      <t>ホウジン</t>
    </rPh>
    <rPh sb="39" eb="40">
      <t>カタ</t>
    </rPh>
    <rPh sb="40" eb="41">
      <t>ム</t>
    </rPh>
    <phoneticPr fontId="2"/>
  </si>
  <si>
    <t>家賃支援給付金判定シート（2020年１月以前創業の法人用）</t>
    <rPh sb="20" eb="22">
      <t>イゼン</t>
    </rPh>
    <rPh sb="25" eb="27">
      <t>ホウジン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</si>
</sst>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5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u/>
      <sz val="16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u/>
      <sz val="16"/>
      <color rgb="FF00B0F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76" fontId="5" fillId="0" borderId="0" xfId="2" applyNumberFormat="1" applyFont="1" applyAlignment="1">
      <alignment horizontal="center" vertical="center"/>
    </xf>
    <xf numFmtId="55" fontId="10" fillId="3" borderId="1" xfId="0" applyNumberFormat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76" fontId="5" fillId="0" borderId="1" xfId="2" applyNumberFormat="1" applyFont="1" applyFill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38" fontId="5" fillId="0" borderId="1" xfId="1" applyFont="1" applyBorder="1" applyAlignment="1" applyProtection="1">
      <alignment horizontal="center" vertical="center"/>
    </xf>
    <xf numFmtId="176" fontId="10" fillId="6" borderId="0" xfId="2" applyNumberFormat="1" applyFont="1" applyFill="1" applyAlignment="1">
      <alignment horizontal="center" vertical="center"/>
    </xf>
    <xf numFmtId="38" fontId="5" fillId="7" borderId="1" xfId="1" applyFont="1" applyFill="1" applyBorder="1" applyAlignment="1">
      <alignment horizontal="center" vertical="center"/>
    </xf>
    <xf numFmtId="38" fontId="5" fillId="7" borderId="4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38" fontId="12" fillId="5" borderId="5" xfId="0" applyNumberFormat="1" applyFont="1" applyFill="1" applyBorder="1" applyAlignment="1">
      <alignment horizontal="center" vertical="center"/>
    </xf>
    <xf numFmtId="38" fontId="12" fillId="5" borderId="7" xfId="0" applyNumberFormat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2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F6EA2-EFFA-DF4A-8D0D-387FDD8C1CDB}">
  <sheetPr>
    <tabColor rgb="FFFF0000"/>
  </sheetPr>
  <dimension ref="A1:J45"/>
  <sheetViews>
    <sheetView tabSelected="1" workbookViewId="0">
      <selection sqref="A1:A3"/>
    </sheetView>
  </sheetViews>
  <sheetFormatPr defaultColWidth="10.69140625" defaultRowHeight="16" outlineLevelRow="1" x14ac:dyDescent="0.6"/>
  <cols>
    <col min="1" max="1" width="6.4609375" style="1" customWidth="1"/>
    <col min="2" max="2" width="17.23046875" style="1" customWidth="1"/>
    <col min="3" max="10" width="12" style="1" customWidth="1"/>
    <col min="11" max="16384" width="10.69140625" style="1"/>
  </cols>
  <sheetData>
    <row r="1" spans="1:10" ht="26.5" x14ac:dyDescent="0.6">
      <c r="A1" s="20" t="s">
        <v>40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8" customHeight="1" x14ac:dyDescent="0.6">
      <c r="A2" s="2"/>
    </row>
    <row r="3" spans="1:10" ht="18" customHeight="1" x14ac:dyDescent="0.6">
      <c r="A3" s="3" t="s">
        <v>39</v>
      </c>
    </row>
    <row r="4" spans="1:10" ht="18" customHeight="1" x14ac:dyDescent="0.6">
      <c r="A4" s="2"/>
    </row>
    <row r="5" spans="1:10" ht="22" x14ac:dyDescent="0.6">
      <c r="A5" s="4" t="s">
        <v>25</v>
      </c>
    </row>
    <row r="6" spans="1:10" s="5" customFormat="1" x14ac:dyDescent="0.6">
      <c r="J6" s="1" t="s">
        <v>10</v>
      </c>
    </row>
    <row r="7" spans="1:10" x14ac:dyDescent="0.6">
      <c r="B7" s="23" t="s">
        <v>26</v>
      </c>
      <c r="C7" s="6">
        <v>43952</v>
      </c>
      <c r="D7" s="6">
        <v>43983</v>
      </c>
      <c r="E7" s="6">
        <v>44013</v>
      </c>
      <c r="F7" s="6">
        <v>44044</v>
      </c>
      <c r="G7" s="6">
        <v>44075</v>
      </c>
      <c r="H7" s="6">
        <v>44105</v>
      </c>
      <c r="I7" s="6">
        <v>44136</v>
      </c>
      <c r="J7" s="6">
        <v>44166</v>
      </c>
    </row>
    <row r="8" spans="1:10" x14ac:dyDescent="0.6">
      <c r="B8" s="7"/>
      <c r="C8" s="24">
        <v>470000</v>
      </c>
      <c r="D8" s="24">
        <v>660000</v>
      </c>
      <c r="E8" s="24">
        <v>1800000</v>
      </c>
      <c r="F8" s="24">
        <v>2200000</v>
      </c>
      <c r="G8" s="24">
        <v>1500000</v>
      </c>
      <c r="H8" s="24">
        <v>1400000</v>
      </c>
      <c r="I8" s="24">
        <v>1700000</v>
      </c>
      <c r="J8" s="24">
        <v>1200000</v>
      </c>
    </row>
    <row r="9" spans="1:10" x14ac:dyDescent="0.6">
      <c r="B9" s="7"/>
      <c r="C9" s="30" t="s">
        <v>11</v>
      </c>
      <c r="D9" s="31"/>
      <c r="E9" s="22">
        <f>C8+D8+E8</f>
        <v>2930000</v>
      </c>
      <c r="F9" s="22">
        <f t="shared" ref="F9:J9" si="0">D8+E8+F8</f>
        <v>4660000</v>
      </c>
      <c r="G9" s="22">
        <f t="shared" si="0"/>
        <v>5500000</v>
      </c>
      <c r="H9" s="22">
        <f t="shared" si="0"/>
        <v>5100000</v>
      </c>
      <c r="I9" s="22">
        <f>G8+H8+I8</f>
        <v>4600000</v>
      </c>
      <c r="J9" s="22">
        <f t="shared" si="0"/>
        <v>4300000</v>
      </c>
    </row>
    <row r="10" spans="1:10" x14ac:dyDescent="0.6">
      <c r="B10" s="7"/>
      <c r="C10" s="9"/>
      <c r="D10" s="10"/>
      <c r="E10" s="10"/>
      <c r="F10" s="10"/>
      <c r="G10" s="10"/>
      <c r="H10" s="10"/>
      <c r="I10" s="10"/>
      <c r="J10" s="10"/>
    </row>
    <row r="11" spans="1:10" x14ac:dyDescent="0.6">
      <c r="B11" s="23" t="s">
        <v>27</v>
      </c>
      <c r="C11" s="6">
        <v>43831</v>
      </c>
      <c r="D11" s="6">
        <v>43862</v>
      </c>
      <c r="E11" s="6">
        <v>43891</v>
      </c>
      <c r="F11" s="26" t="s">
        <v>28</v>
      </c>
    </row>
    <row r="12" spans="1:10" x14ac:dyDescent="0.6">
      <c r="B12" s="7"/>
      <c r="C12" s="24">
        <v>1500000</v>
      </c>
      <c r="D12" s="24">
        <v>1250000</v>
      </c>
      <c r="E12" s="24">
        <v>2500000</v>
      </c>
      <c r="F12" s="8">
        <f>(C12+D12+E12)/3</f>
        <v>1750000</v>
      </c>
    </row>
    <row r="13" spans="1:10" x14ac:dyDescent="0.6">
      <c r="C13" s="30" t="s">
        <v>11</v>
      </c>
      <c r="D13" s="31"/>
      <c r="E13" s="8">
        <f>C12+D12+E12</f>
        <v>5250000</v>
      </c>
    </row>
    <row r="14" spans="1:10" x14ac:dyDescent="0.6">
      <c r="E14" s="10"/>
      <c r="F14" s="10"/>
      <c r="G14" s="10"/>
      <c r="H14" s="10"/>
      <c r="I14" s="10"/>
      <c r="J14" s="10"/>
    </row>
    <row r="15" spans="1:10" x14ac:dyDescent="0.6">
      <c r="B15" s="11" t="s">
        <v>12</v>
      </c>
      <c r="E15" s="10"/>
      <c r="F15" s="10"/>
      <c r="G15" s="10"/>
      <c r="H15" s="10"/>
      <c r="I15" s="10"/>
      <c r="J15" s="10"/>
    </row>
    <row r="16" spans="1:10" x14ac:dyDescent="0.6">
      <c r="B16" s="12" t="s">
        <v>13</v>
      </c>
      <c r="C16" s="13">
        <f>(C8-$F$12)/$F$12</f>
        <v>-0.73142857142857143</v>
      </c>
      <c r="D16" s="13">
        <f t="shared" ref="D16:J16" si="1">(D8-$F$12)/$F$12</f>
        <v>-0.62285714285714289</v>
      </c>
      <c r="E16" s="13">
        <f t="shared" si="1"/>
        <v>2.8571428571428571E-2</v>
      </c>
      <c r="F16" s="13">
        <f t="shared" si="1"/>
        <v>0.25714285714285712</v>
      </c>
      <c r="G16" s="13">
        <f t="shared" si="1"/>
        <v>-0.14285714285714285</v>
      </c>
      <c r="H16" s="13">
        <f t="shared" si="1"/>
        <v>-0.2</v>
      </c>
      <c r="I16" s="13">
        <f t="shared" si="1"/>
        <v>-2.8571428571428571E-2</v>
      </c>
      <c r="J16" s="13">
        <f t="shared" si="1"/>
        <v>-0.31428571428571428</v>
      </c>
    </row>
    <row r="17" spans="1:10" x14ac:dyDescent="0.6">
      <c r="B17" s="12" t="s">
        <v>14</v>
      </c>
      <c r="C17" s="15" t="s">
        <v>16</v>
      </c>
      <c r="D17" s="15" t="s">
        <v>16</v>
      </c>
      <c r="E17" s="14">
        <f>(E9-$E$13)/$E$13</f>
        <v>-0.44190476190476191</v>
      </c>
      <c r="F17" s="14">
        <f t="shared" ref="F17:I17" si="2">(F9-$E$13)/$E$13</f>
        <v>-0.11238095238095239</v>
      </c>
      <c r="G17" s="14">
        <f t="shared" si="2"/>
        <v>4.7619047619047616E-2</v>
      </c>
      <c r="H17" s="14">
        <f t="shared" si="2"/>
        <v>-2.8571428571428571E-2</v>
      </c>
      <c r="I17" s="14">
        <f t="shared" si="2"/>
        <v>-0.12380952380952381</v>
      </c>
      <c r="J17" s="14">
        <f>(J9-$E$13)/$E$13</f>
        <v>-0.18095238095238095</v>
      </c>
    </row>
    <row r="18" spans="1:10" ht="16.5" thickBot="1" x14ac:dyDescent="0.65"/>
    <row r="19" spans="1:10" s="16" customFormat="1" ht="22.5" thickBot="1" x14ac:dyDescent="0.65">
      <c r="B19" s="17" t="s">
        <v>15</v>
      </c>
      <c r="C19" s="32" t="str">
        <f>IF(OR(C16&lt;-50%,D16&lt;-50%,E16&lt;-50%,F16&lt;-50%,G16&lt;-50%,H16&lt;-50%,I16&lt;-50%,J16&lt;-50%,E17&lt;-30%,F17&lt;-30%,G17&lt;-30%,H17&lt;-30%,I17&lt;-30%,J17&lt;-30%),"受給対象です","受給対象外です")</f>
        <v>受給対象です</v>
      </c>
      <c r="D19" s="33"/>
      <c r="E19" s="33"/>
      <c r="F19" s="33"/>
      <c r="G19" s="34"/>
    </row>
    <row r="22" spans="1:10" ht="22" x14ac:dyDescent="0.6">
      <c r="A22" s="4" t="s">
        <v>24</v>
      </c>
    </row>
    <row r="23" spans="1:10" ht="16.5" thickBot="1" x14ac:dyDescent="0.65"/>
    <row r="24" spans="1:10" ht="16.5" thickBot="1" x14ac:dyDescent="0.65">
      <c r="B24" s="1" t="s">
        <v>18</v>
      </c>
      <c r="C24" s="25">
        <v>1000000</v>
      </c>
      <c r="D24" s="11" t="s">
        <v>17</v>
      </c>
      <c r="E24" s="18">
        <f>IF(C24&lt;=750000,C24*2/3*6,((C24-750000)*1/3+500000)*6)</f>
        <v>3500000</v>
      </c>
      <c r="F24" s="18">
        <v>6000000</v>
      </c>
    </row>
    <row r="25" spans="1:10" ht="16.5" thickBot="1" x14ac:dyDescent="0.65"/>
    <row r="26" spans="1:10" ht="22.5" thickBot="1" x14ac:dyDescent="0.65">
      <c r="B26" s="27" t="s">
        <v>20</v>
      </c>
      <c r="C26" s="27"/>
      <c r="D26" s="27"/>
      <c r="E26" s="28">
        <f>IF(C19="受給対象です",MIN(E24,F24),0)</f>
        <v>3500000</v>
      </c>
      <c r="F26" s="29"/>
      <c r="G26" s="17" t="s">
        <v>19</v>
      </c>
    </row>
    <row r="27" spans="1:10" x14ac:dyDescent="0.6">
      <c r="C27" s="19" t="s">
        <v>21</v>
      </c>
    </row>
    <row r="28" spans="1:10" x14ac:dyDescent="0.6">
      <c r="C28" s="19" t="s">
        <v>22</v>
      </c>
    </row>
    <row r="29" spans="1:10" x14ac:dyDescent="0.6">
      <c r="C29" s="19" t="s">
        <v>23</v>
      </c>
    </row>
    <row r="31" spans="1:10" hidden="1" outlineLevel="1" x14ac:dyDescent="0.6">
      <c r="A31" s="1">
        <v>1</v>
      </c>
      <c r="B31" s="11" t="s">
        <v>9</v>
      </c>
    </row>
    <row r="32" spans="1:10" hidden="1" outlineLevel="1" x14ac:dyDescent="0.6">
      <c r="A32" s="1">
        <v>2</v>
      </c>
      <c r="B32" s="11" t="s">
        <v>8</v>
      </c>
    </row>
    <row r="33" spans="1:2" hidden="1" outlineLevel="1" x14ac:dyDescent="0.6">
      <c r="A33" s="1">
        <v>3</v>
      </c>
      <c r="B33" s="11" t="s">
        <v>7</v>
      </c>
    </row>
    <row r="34" spans="1:2" hidden="1" outlineLevel="1" x14ac:dyDescent="0.6">
      <c r="A34" s="1">
        <v>4</v>
      </c>
      <c r="B34" s="11" t="s">
        <v>6</v>
      </c>
    </row>
    <row r="35" spans="1:2" hidden="1" outlineLevel="1" x14ac:dyDescent="0.6">
      <c r="A35" s="1">
        <v>5</v>
      </c>
      <c r="B35" s="11" t="s">
        <v>5</v>
      </c>
    </row>
    <row r="36" spans="1:2" hidden="1" outlineLevel="1" x14ac:dyDescent="0.6">
      <c r="A36" s="1">
        <v>6</v>
      </c>
      <c r="B36" s="11" t="s">
        <v>4</v>
      </c>
    </row>
    <row r="37" spans="1:2" hidden="1" outlineLevel="1" x14ac:dyDescent="0.6"/>
    <row r="38" spans="1:2" hidden="1" outlineLevel="1" x14ac:dyDescent="0.6"/>
    <row r="39" spans="1:2" hidden="1" outlineLevel="1" x14ac:dyDescent="0.6">
      <c r="A39" s="1" t="s">
        <v>3</v>
      </c>
    </row>
    <row r="40" spans="1:2" hidden="1" outlineLevel="1" x14ac:dyDescent="0.6">
      <c r="A40" s="1">
        <v>1</v>
      </c>
      <c r="B40" s="11" t="s">
        <v>2</v>
      </c>
    </row>
    <row r="41" spans="1:2" hidden="1" outlineLevel="1" x14ac:dyDescent="0.6">
      <c r="A41" s="1">
        <v>2</v>
      </c>
      <c r="B41" s="11" t="s">
        <v>1</v>
      </c>
    </row>
    <row r="42" spans="1:2" hidden="1" outlineLevel="1" x14ac:dyDescent="0.6">
      <c r="A42" s="1">
        <v>3</v>
      </c>
      <c r="B42" s="11" t="s">
        <v>0</v>
      </c>
    </row>
    <row r="43" spans="1:2" hidden="1" outlineLevel="1" x14ac:dyDescent="0.6">
      <c r="B43" s="11"/>
    </row>
    <row r="44" spans="1:2" hidden="1" outlineLevel="1" x14ac:dyDescent="0.6"/>
    <row r="45" spans="1:2" collapsed="1" x14ac:dyDescent="0.6"/>
  </sheetData>
  <mergeCells count="5">
    <mergeCell ref="B26:D26"/>
    <mergeCell ref="E26:F26"/>
    <mergeCell ref="C9:D9"/>
    <mergeCell ref="C13:D13"/>
    <mergeCell ref="C19:G19"/>
  </mergeCells>
  <phoneticPr fontId="2"/>
  <conditionalFormatting sqref="C16:J17">
    <cfRule type="cellIs" dxfId="23" priority="6" operator="lessThan">
      <formula>-0.5</formula>
    </cfRule>
  </conditionalFormatting>
  <conditionalFormatting sqref="E17:J17">
    <cfRule type="cellIs" dxfId="22" priority="1" operator="lessThan">
      <formula>-0.3</formula>
    </cfRule>
    <cfRule type="cellIs" dxfId="21" priority="5" operator="equal">
      <formula>"受給対象です"</formula>
    </cfRule>
  </conditionalFormatting>
  <conditionalFormatting sqref="C19:G19">
    <cfRule type="containsText" dxfId="20" priority="2" operator="containsText" text="受給対象外です">
      <formula>NOT(ISERROR(SEARCH("受給対象外です",C19)))</formula>
    </cfRule>
    <cfRule type="containsText" dxfId="19" priority="4" operator="containsText" text="受給対象です">
      <formula>NOT(ISERROR(SEARCH("受給対象です",C19)))</formula>
    </cfRule>
  </conditionalFormatting>
  <conditionalFormatting sqref="C9:D9">
    <cfRule type="containsText" dxfId="18" priority="3" operator="containsText" text="受給対象外です">
      <formula>NOT(ISERROR(SEARCH("受給対象外です",C9)))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41671-8629-4225-9E86-2987DD3CF4A9}">
  <sheetPr>
    <tabColor rgb="FF00B050"/>
  </sheetPr>
  <dimension ref="A1:J45"/>
  <sheetViews>
    <sheetView workbookViewId="0">
      <selection sqref="A1:A3"/>
    </sheetView>
  </sheetViews>
  <sheetFormatPr defaultColWidth="10.69140625" defaultRowHeight="16" outlineLevelRow="1" x14ac:dyDescent="0.6"/>
  <cols>
    <col min="1" max="1" width="6.4609375" style="1" customWidth="1"/>
    <col min="2" max="2" width="17.23046875" style="1" customWidth="1"/>
    <col min="3" max="10" width="12" style="1" customWidth="1"/>
    <col min="11" max="16384" width="10.69140625" style="1"/>
  </cols>
  <sheetData>
    <row r="1" spans="1:10" ht="26.5" x14ac:dyDescent="0.6">
      <c r="A1" s="20" t="s">
        <v>40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8" customHeight="1" x14ac:dyDescent="0.6">
      <c r="A2" s="2"/>
    </row>
    <row r="3" spans="1:10" ht="18" customHeight="1" x14ac:dyDescent="0.6">
      <c r="A3" s="3" t="s">
        <v>39</v>
      </c>
    </row>
    <row r="4" spans="1:10" ht="18" customHeight="1" x14ac:dyDescent="0.6">
      <c r="A4" s="2"/>
    </row>
    <row r="5" spans="1:10" ht="22" x14ac:dyDescent="0.6">
      <c r="A5" s="4" t="s">
        <v>25</v>
      </c>
    </row>
    <row r="6" spans="1:10" s="5" customFormat="1" x14ac:dyDescent="0.6">
      <c r="J6" s="1" t="s">
        <v>10</v>
      </c>
    </row>
    <row r="7" spans="1:10" x14ac:dyDescent="0.6">
      <c r="B7" s="23" t="s">
        <v>26</v>
      </c>
      <c r="C7" s="6">
        <v>43952</v>
      </c>
      <c r="D7" s="6">
        <v>43983</v>
      </c>
      <c r="E7" s="6">
        <v>44013</v>
      </c>
      <c r="F7" s="6">
        <v>44044</v>
      </c>
      <c r="G7" s="6">
        <v>44075</v>
      </c>
      <c r="H7" s="6">
        <v>44105</v>
      </c>
      <c r="I7" s="6">
        <v>44136</v>
      </c>
      <c r="J7" s="6">
        <v>44166</v>
      </c>
    </row>
    <row r="8" spans="1:10" x14ac:dyDescent="0.6">
      <c r="B8" s="7"/>
      <c r="C8" s="24"/>
      <c r="D8" s="24"/>
      <c r="E8" s="24"/>
      <c r="F8" s="24"/>
      <c r="G8" s="24"/>
      <c r="H8" s="24"/>
      <c r="I8" s="24"/>
      <c r="J8" s="24"/>
    </row>
    <row r="9" spans="1:10" x14ac:dyDescent="0.6">
      <c r="B9" s="7"/>
      <c r="C9" s="30" t="s">
        <v>11</v>
      </c>
      <c r="D9" s="31"/>
      <c r="E9" s="22">
        <f>C8+D8+E8</f>
        <v>0</v>
      </c>
      <c r="F9" s="22">
        <f t="shared" ref="F9:J9" si="0">D8+E8+F8</f>
        <v>0</v>
      </c>
      <c r="G9" s="22">
        <f t="shared" si="0"/>
        <v>0</v>
      </c>
      <c r="H9" s="22">
        <f t="shared" si="0"/>
        <v>0</v>
      </c>
      <c r="I9" s="22">
        <f>G8+H8+I8</f>
        <v>0</v>
      </c>
      <c r="J9" s="22">
        <f t="shared" si="0"/>
        <v>0</v>
      </c>
    </row>
    <row r="10" spans="1:10" x14ac:dyDescent="0.6">
      <c r="B10" s="7"/>
      <c r="C10" s="9"/>
      <c r="D10" s="10"/>
      <c r="E10" s="10"/>
      <c r="F10" s="10"/>
      <c r="G10" s="10"/>
      <c r="H10" s="10"/>
      <c r="I10" s="10"/>
      <c r="J10" s="10"/>
    </row>
    <row r="11" spans="1:10" x14ac:dyDescent="0.6">
      <c r="B11" s="23" t="s">
        <v>27</v>
      </c>
      <c r="C11" s="6">
        <v>43831</v>
      </c>
      <c r="D11" s="6">
        <v>43862</v>
      </c>
      <c r="E11" s="6">
        <v>43891</v>
      </c>
      <c r="F11" s="26" t="s">
        <v>28</v>
      </c>
    </row>
    <row r="12" spans="1:10" x14ac:dyDescent="0.6">
      <c r="B12" s="7"/>
      <c r="C12" s="24"/>
      <c r="D12" s="24"/>
      <c r="E12" s="24"/>
      <c r="F12" s="8">
        <f>(C12+D12+E12)/3</f>
        <v>0</v>
      </c>
    </row>
    <row r="13" spans="1:10" x14ac:dyDescent="0.6">
      <c r="C13" s="30" t="s">
        <v>11</v>
      </c>
      <c r="D13" s="31"/>
      <c r="E13" s="8">
        <f>C12+D12+E12</f>
        <v>0</v>
      </c>
    </row>
    <row r="14" spans="1:10" x14ac:dyDescent="0.6">
      <c r="E14" s="10"/>
      <c r="F14" s="10"/>
      <c r="G14" s="10"/>
      <c r="H14" s="10"/>
      <c r="I14" s="10"/>
      <c r="J14" s="10"/>
    </row>
    <row r="15" spans="1:10" x14ac:dyDescent="0.6">
      <c r="B15" s="11" t="s">
        <v>12</v>
      </c>
      <c r="E15" s="10"/>
      <c r="F15" s="10"/>
      <c r="G15" s="10"/>
      <c r="H15" s="10"/>
      <c r="I15" s="10"/>
      <c r="J15" s="10"/>
    </row>
    <row r="16" spans="1:10" x14ac:dyDescent="0.6">
      <c r="B16" s="12" t="s">
        <v>13</v>
      </c>
      <c r="C16" s="13" t="e">
        <f>(C8-$F$12)/$F$12</f>
        <v>#DIV/0!</v>
      </c>
      <c r="D16" s="13" t="e">
        <f t="shared" ref="D16:J16" si="1">(D8-$F$12)/$F$12</f>
        <v>#DIV/0!</v>
      </c>
      <c r="E16" s="13" t="e">
        <f t="shared" si="1"/>
        <v>#DIV/0!</v>
      </c>
      <c r="F16" s="13" t="e">
        <f t="shared" si="1"/>
        <v>#DIV/0!</v>
      </c>
      <c r="G16" s="13" t="e">
        <f t="shared" si="1"/>
        <v>#DIV/0!</v>
      </c>
      <c r="H16" s="13" t="e">
        <f t="shared" si="1"/>
        <v>#DIV/0!</v>
      </c>
      <c r="I16" s="13" t="e">
        <f t="shared" si="1"/>
        <v>#DIV/0!</v>
      </c>
      <c r="J16" s="13" t="e">
        <f t="shared" si="1"/>
        <v>#DIV/0!</v>
      </c>
    </row>
    <row r="17" spans="1:10" x14ac:dyDescent="0.6">
      <c r="B17" s="12" t="s">
        <v>14</v>
      </c>
      <c r="C17" s="15" t="s">
        <v>16</v>
      </c>
      <c r="D17" s="15" t="s">
        <v>16</v>
      </c>
      <c r="E17" s="14" t="e">
        <f>(E9-$E$13)/$E$13</f>
        <v>#DIV/0!</v>
      </c>
      <c r="F17" s="14" t="e">
        <f t="shared" ref="F17:I17" si="2">(F9-$E$13)/$E$13</f>
        <v>#DIV/0!</v>
      </c>
      <c r="G17" s="14" t="e">
        <f t="shared" si="2"/>
        <v>#DIV/0!</v>
      </c>
      <c r="H17" s="14" t="e">
        <f t="shared" si="2"/>
        <v>#DIV/0!</v>
      </c>
      <c r="I17" s="14" t="e">
        <f t="shared" si="2"/>
        <v>#DIV/0!</v>
      </c>
      <c r="J17" s="14" t="e">
        <f>(J9-$E$13)/$E$13</f>
        <v>#DIV/0!</v>
      </c>
    </row>
    <row r="18" spans="1:10" ht="16.5" thickBot="1" x14ac:dyDescent="0.65"/>
    <row r="19" spans="1:10" s="16" customFormat="1" ht="22.5" thickBot="1" x14ac:dyDescent="0.65">
      <c r="B19" s="17" t="s">
        <v>15</v>
      </c>
      <c r="C19" s="32" t="e">
        <f>IF(OR(C16&lt;-50%,D16&lt;-50%,E16&lt;-50%,F16&lt;-50%,G16&lt;-50%,H16&lt;-50%,I16&lt;-50%,J16&lt;-50%,E17&lt;-30%,F17&lt;-30%,G17&lt;-30%,H17&lt;-30%,I17&lt;-30%,J17&lt;-30%),"受給対象です","受給対象外です")</f>
        <v>#DIV/0!</v>
      </c>
      <c r="D19" s="33"/>
      <c r="E19" s="33"/>
      <c r="F19" s="33"/>
      <c r="G19" s="34"/>
    </row>
    <row r="22" spans="1:10" ht="22" x14ac:dyDescent="0.6">
      <c r="A22" s="4" t="s">
        <v>24</v>
      </c>
    </row>
    <row r="23" spans="1:10" ht="16.5" thickBot="1" x14ac:dyDescent="0.65"/>
    <row r="24" spans="1:10" ht="16.5" thickBot="1" x14ac:dyDescent="0.65">
      <c r="B24" s="1" t="s">
        <v>18</v>
      </c>
      <c r="C24" s="25"/>
      <c r="D24" s="11" t="s">
        <v>17</v>
      </c>
      <c r="E24" s="18">
        <f>IF(C24&lt;=750000,C24*2/3*6,((C24-750000)*1/3+500000)*6)</f>
        <v>0</v>
      </c>
      <c r="F24" s="18">
        <v>6000000</v>
      </c>
    </row>
    <row r="25" spans="1:10" ht="16.5" thickBot="1" x14ac:dyDescent="0.65"/>
    <row r="26" spans="1:10" ht="22.5" thickBot="1" x14ac:dyDescent="0.65">
      <c r="B26" s="27" t="s">
        <v>20</v>
      </c>
      <c r="C26" s="27"/>
      <c r="D26" s="27"/>
      <c r="E26" s="28" t="e">
        <f>IF(C19="受給対象です",MIN(E24,F24),0)</f>
        <v>#DIV/0!</v>
      </c>
      <c r="F26" s="29"/>
      <c r="G26" s="17" t="s">
        <v>19</v>
      </c>
    </row>
    <row r="27" spans="1:10" x14ac:dyDescent="0.6">
      <c r="C27" s="19" t="s">
        <v>21</v>
      </c>
    </row>
    <row r="28" spans="1:10" x14ac:dyDescent="0.6">
      <c r="C28" s="19" t="s">
        <v>22</v>
      </c>
    </row>
    <row r="29" spans="1:10" x14ac:dyDescent="0.6">
      <c r="C29" s="19" t="s">
        <v>23</v>
      </c>
    </row>
    <row r="31" spans="1:10" hidden="1" outlineLevel="1" x14ac:dyDescent="0.6">
      <c r="A31" s="1">
        <v>1</v>
      </c>
      <c r="B31" s="11" t="s">
        <v>9</v>
      </c>
    </row>
    <row r="32" spans="1:10" hidden="1" outlineLevel="1" x14ac:dyDescent="0.6">
      <c r="A32" s="1">
        <v>2</v>
      </c>
      <c r="B32" s="11" t="s">
        <v>8</v>
      </c>
    </row>
    <row r="33" spans="1:2" hidden="1" outlineLevel="1" x14ac:dyDescent="0.6">
      <c r="A33" s="1">
        <v>3</v>
      </c>
      <c r="B33" s="11" t="s">
        <v>7</v>
      </c>
    </row>
    <row r="34" spans="1:2" hidden="1" outlineLevel="1" x14ac:dyDescent="0.6">
      <c r="A34" s="1">
        <v>4</v>
      </c>
      <c r="B34" s="11" t="s">
        <v>6</v>
      </c>
    </row>
    <row r="35" spans="1:2" hidden="1" outlineLevel="1" x14ac:dyDescent="0.6">
      <c r="A35" s="1">
        <v>5</v>
      </c>
      <c r="B35" s="11" t="s">
        <v>5</v>
      </c>
    </row>
    <row r="36" spans="1:2" hidden="1" outlineLevel="1" x14ac:dyDescent="0.6">
      <c r="A36" s="1">
        <v>6</v>
      </c>
      <c r="B36" s="11" t="s">
        <v>4</v>
      </c>
    </row>
    <row r="37" spans="1:2" hidden="1" outlineLevel="1" x14ac:dyDescent="0.6"/>
    <row r="38" spans="1:2" hidden="1" outlineLevel="1" x14ac:dyDescent="0.6"/>
    <row r="39" spans="1:2" hidden="1" outlineLevel="1" x14ac:dyDescent="0.6">
      <c r="A39" s="1" t="s">
        <v>3</v>
      </c>
    </row>
    <row r="40" spans="1:2" hidden="1" outlineLevel="1" x14ac:dyDescent="0.6">
      <c r="A40" s="1">
        <v>1</v>
      </c>
      <c r="B40" s="11" t="s">
        <v>2</v>
      </c>
    </row>
    <row r="41" spans="1:2" hidden="1" outlineLevel="1" x14ac:dyDescent="0.6">
      <c r="A41" s="1">
        <v>2</v>
      </c>
      <c r="B41" s="11" t="s">
        <v>1</v>
      </c>
    </row>
    <row r="42" spans="1:2" hidden="1" outlineLevel="1" x14ac:dyDescent="0.6">
      <c r="A42" s="1">
        <v>3</v>
      </c>
      <c r="B42" s="11" t="s">
        <v>0</v>
      </c>
    </row>
    <row r="43" spans="1:2" hidden="1" outlineLevel="1" x14ac:dyDescent="0.6">
      <c r="B43" s="11"/>
    </row>
    <row r="44" spans="1:2" hidden="1" outlineLevel="1" x14ac:dyDescent="0.6"/>
    <row r="45" spans="1:2" collapsed="1" x14ac:dyDescent="0.6"/>
  </sheetData>
  <mergeCells count="5">
    <mergeCell ref="C9:D9"/>
    <mergeCell ref="C13:D13"/>
    <mergeCell ref="C19:G19"/>
    <mergeCell ref="B26:D26"/>
    <mergeCell ref="E26:F26"/>
  </mergeCells>
  <phoneticPr fontId="2"/>
  <conditionalFormatting sqref="C16:J17">
    <cfRule type="cellIs" dxfId="17" priority="6" operator="lessThan">
      <formula>-0.5</formula>
    </cfRule>
  </conditionalFormatting>
  <conditionalFormatting sqref="E17:J17">
    <cfRule type="cellIs" dxfId="16" priority="1" operator="lessThan">
      <formula>-0.3</formula>
    </cfRule>
    <cfRule type="cellIs" dxfId="15" priority="5" operator="equal">
      <formula>"受給対象です"</formula>
    </cfRule>
  </conditionalFormatting>
  <conditionalFormatting sqref="C19:G19">
    <cfRule type="containsText" dxfId="14" priority="2" operator="containsText" text="受給対象外です">
      <formula>NOT(ISERROR(SEARCH("受給対象外です",C19)))</formula>
    </cfRule>
    <cfRule type="containsText" dxfId="13" priority="4" operator="containsText" text="受給対象です">
      <formula>NOT(ISERROR(SEARCH("受給対象です",C19)))</formula>
    </cfRule>
  </conditionalFormatting>
  <conditionalFormatting sqref="C9:D9">
    <cfRule type="containsText" dxfId="12" priority="3" operator="containsText" text="受給対象外です">
      <formula>NOT(ISERROR(SEARCH("受給対象外です",C9)))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A1E08-42E8-45C4-94FF-1E71FF133CF5}">
  <sheetPr>
    <tabColor rgb="FF00B050"/>
  </sheetPr>
  <dimension ref="A1:J45"/>
  <sheetViews>
    <sheetView workbookViewId="0">
      <selection activeCell="A3" sqref="A3"/>
    </sheetView>
  </sheetViews>
  <sheetFormatPr defaultColWidth="10.69140625" defaultRowHeight="16" outlineLevelRow="1" x14ac:dyDescent="0.6"/>
  <cols>
    <col min="1" max="1" width="6.4609375" style="1" customWidth="1"/>
    <col min="2" max="2" width="17.23046875" style="1" customWidth="1"/>
    <col min="3" max="10" width="12" style="1" customWidth="1"/>
    <col min="11" max="16384" width="10.69140625" style="1"/>
  </cols>
  <sheetData>
    <row r="1" spans="1:10" ht="26.5" x14ac:dyDescent="0.6">
      <c r="A1" s="20" t="s">
        <v>37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8" customHeight="1" x14ac:dyDescent="0.6">
      <c r="A2" s="2"/>
    </row>
    <row r="3" spans="1:10" ht="18" customHeight="1" x14ac:dyDescent="0.6">
      <c r="A3" s="3" t="s">
        <v>35</v>
      </c>
    </row>
    <row r="4" spans="1:10" ht="18" customHeight="1" x14ac:dyDescent="0.6">
      <c r="A4" s="2"/>
    </row>
    <row r="5" spans="1:10" ht="22" x14ac:dyDescent="0.6">
      <c r="A5" s="4" t="s">
        <v>29</v>
      </c>
    </row>
    <row r="6" spans="1:10" s="5" customFormat="1" x14ac:dyDescent="0.6">
      <c r="J6" s="1" t="s">
        <v>10</v>
      </c>
    </row>
    <row r="7" spans="1:10" x14ac:dyDescent="0.6">
      <c r="B7" s="23" t="s">
        <v>26</v>
      </c>
      <c r="C7" s="6">
        <v>43952</v>
      </c>
      <c r="D7" s="6">
        <v>43983</v>
      </c>
      <c r="E7" s="6">
        <v>44013</v>
      </c>
      <c r="F7" s="6">
        <v>44044</v>
      </c>
      <c r="G7" s="6">
        <v>44075</v>
      </c>
      <c r="H7" s="6">
        <v>44105</v>
      </c>
      <c r="I7" s="6">
        <v>44136</v>
      </c>
      <c r="J7" s="6">
        <v>44166</v>
      </c>
    </row>
    <row r="8" spans="1:10" x14ac:dyDescent="0.6">
      <c r="B8" s="7"/>
      <c r="C8" s="24"/>
      <c r="D8" s="24"/>
      <c r="E8" s="24"/>
      <c r="F8" s="24"/>
      <c r="G8" s="24"/>
      <c r="H8" s="24"/>
      <c r="I8" s="24"/>
      <c r="J8" s="24"/>
    </row>
    <row r="9" spans="1:10" x14ac:dyDescent="0.6">
      <c r="B9" s="7"/>
      <c r="C9" s="30" t="s">
        <v>11</v>
      </c>
      <c r="D9" s="31"/>
      <c r="E9" s="22">
        <f>C8+D8+E8</f>
        <v>0</v>
      </c>
      <c r="F9" s="22">
        <f t="shared" ref="F9:J9" si="0">D8+E8+F8</f>
        <v>0</v>
      </c>
      <c r="G9" s="22">
        <f t="shared" si="0"/>
        <v>0</v>
      </c>
      <c r="H9" s="22">
        <f t="shared" si="0"/>
        <v>0</v>
      </c>
      <c r="I9" s="22">
        <f>G8+H8+I8</f>
        <v>0</v>
      </c>
      <c r="J9" s="22">
        <f t="shared" si="0"/>
        <v>0</v>
      </c>
    </row>
    <row r="10" spans="1:10" x14ac:dyDescent="0.6">
      <c r="B10" s="7"/>
      <c r="C10" s="9"/>
      <c r="D10" s="10"/>
      <c r="E10" s="10"/>
      <c r="F10" s="10"/>
      <c r="G10" s="10"/>
      <c r="H10" s="10"/>
      <c r="I10" s="10"/>
      <c r="J10" s="10"/>
    </row>
    <row r="11" spans="1:10" x14ac:dyDescent="0.6">
      <c r="B11" s="23" t="s">
        <v>32</v>
      </c>
      <c r="C11" s="6">
        <v>43862</v>
      </c>
      <c r="D11" s="6">
        <v>43891</v>
      </c>
      <c r="E11" s="26" t="s">
        <v>30</v>
      </c>
    </row>
    <row r="12" spans="1:10" x14ac:dyDescent="0.6">
      <c r="B12" s="7"/>
      <c r="C12" s="24"/>
      <c r="D12" s="24"/>
      <c r="E12" s="8">
        <f>(C12+D12)/2</f>
        <v>0</v>
      </c>
    </row>
    <row r="13" spans="1:10" x14ac:dyDescent="0.6">
      <c r="C13" s="30" t="s">
        <v>31</v>
      </c>
      <c r="D13" s="31"/>
      <c r="E13" s="8">
        <f>E12/2*3</f>
        <v>0</v>
      </c>
    </row>
    <row r="14" spans="1:10" x14ac:dyDescent="0.6">
      <c r="E14" s="10"/>
      <c r="F14" s="10"/>
      <c r="G14" s="10"/>
      <c r="H14" s="10"/>
      <c r="I14" s="10"/>
      <c r="J14" s="10"/>
    </row>
    <row r="15" spans="1:10" x14ac:dyDescent="0.6">
      <c r="B15" s="11" t="s">
        <v>12</v>
      </c>
      <c r="E15" s="10"/>
      <c r="F15" s="10"/>
      <c r="G15" s="10"/>
      <c r="H15" s="10"/>
      <c r="I15" s="10"/>
      <c r="J15" s="10"/>
    </row>
    <row r="16" spans="1:10" x14ac:dyDescent="0.6">
      <c r="B16" s="12" t="s">
        <v>13</v>
      </c>
      <c r="C16" s="13" t="e">
        <f t="shared" ref="C16:J16" si="1">(C8-$E$12)/$E$12</f>
        <v>#DIV/0!</v>
      </c>
      <c r="D16" s="13" t="e">
        <f t="shared" si="1"/>
        <v>#DIV/0!</v>
      </c>
      <c r="E16" s="13" t="e">
        <f t="shared" si="1"/>
        <v>#DIV/0!</v>
      </c>
      <c r="F16" s="13" t="e">
        <f t="shared" si="1"/>
        <v>#DIV/0!</v>
      </c>
      <c r="G16" s="13" t="e">
        <f t="shared" si="1"/>
        <v>#DIV/0!</v>
      </c>
      <c r="H16" s="13" t="e">
        <f t="shared" si="1"/>
        <v>#DIV/0!</v>
      </c>
      <c r="I16" s="13" t="e">
        <f t="shared" si="1"/>
        <v>#DIV/0!</v>
      </c>
      <c r="J16" s="13" t="e">
        <f t="shared" si="1"/>
        <v>#DIV/0!</v>
      </c>
    </row>
    <row r="17" spans="1:10" x14ac:dyDescent="0.6">
      <c r="B17" s="12" t="s">
        <v>14</v>
      </c>
      <c r="C17" s="15" t="s">
        <v>16</v>
      </c>
      <c r="D17" s="15" t="s">
        <v>16</v>
      </c>
      <c r="E17" s="14" t="e">
        <f>(E9-$E$13)/$E$13</f>
        <v>#DIV/0!</v>
      </c>
      <c r="F17" s="14" t="e">
        <f>(F9-$E$13)/$E$13</f>
        <v>#DIV/0!</v>
      </c>
      <c r="G17" s="14" t="e">
        <f t="shared" ref="G17:I17" si="2">(G9-$E$13)/$E$13</f>
        <v>#DIV/0!</v>
      </c>
      <c r="H17" s="14" t="e">
        <f t="shared" si="2"/>
        <v>#DIV/0!</v>
      </c>
      <c r="I17" s="14" t="e">
        <f t="shared" si="2"/>
        <v>#DIV/0!</v>
      </c>
      <c r="J17" s="14" t="e">
        <f>(J9-$E$13)/$E$13</f>
        <v>#DIV/0!</v>
      </c>
    </row>
    <row r="18" spans="1:10" ht="16.5" thickBot="1" x14ac:dyDescent="0.65"/>
    <row r="19" spans="1:10" s="16" customFormat="1" ht="22.5" thickBot="1" x14ac:dyDescent="0.65">
      <c r="B19" s="17" t="s">
        <v>15</v>
      </c>
      <c r="C19" s="32" t="e">
        <f>IF(OR(C16&lt;-50%,D16&lt;-50%,E16&lt;-50%,F16&lt;-50%,G16&lt;-50%,H16&lt;-50%,I16&lt;-50%,J16&lt;-50%,E17&lt;-30%,F17&lt;-30%,G17&lt;-30%,H17&lt;-30%,I17&lt;-30%,J17&lt;-30%),"受給対象です","受給対象外です")</f>
        <v>#DIV/0!</v>
      </c>
      <c r="D19" s="33"/>
      <c r="E19" s="33"/>
      <c r="F19" s="33"/>
      <c r="G19" s="34"/>
    </row>
    <row r="22" spans="1:10" ht="22" x14ac:dyDescent="0.6">
      <c r="A22" s="4" t="s">
        <v>24</v>
      </c>
    </row>
    <row r="23" spans="1:10" ht="16.5" thickBot="1" x14ac:dyDescent="0.65"/>
    <row r="24" spans="1:10" ht="16.5" thickBot="1" x14ac:dyDescent="0.65">
      <c r="B24" s="1" t="s">
        <v>18</v>
      </c>
      <c r="C24" s="25"/>
      <c r="D24" s="11" t="s">
        <v>17</v>
      </c>
      <c r="E24" s="18">
        <f>IF(C24&lt;=750000,C24*2/3*6,((C24-750000)*1/3+500000)*6)</f>
        <v>0</v>
      </c>
      <c r="F24" s="18">
        <v>6000000</v>
      </c>
    </row>
    <row r="25" spans="1:10" ht="16.5" thickBot="1" x14ac:dyDescent="0.65"/>
    <row r="26" spans="1:10" ht="22.5" thickBot="1" x14ac:dyDescent="0.65">
      <c r="B26" s="27" t="s">
        <v>20</v>
      </c>
      <c r="C26" s="27"/>
      <c r="D26" s="27"/>
      <c r="E26" s="28" t="e">
        <f>IF(C19="受給対象です",MIN(E24,F24),0)</f>
        <v>#DIV/0!</v>
      </c>
      <c r="F26" s="29"/>
      <c r="G26" s="17" t="s">
        <v>19</v>
      </c>
    </row>
    <row r="27" spans="1:10" x14ac:dyDescent="0.6">
      <c r="C27" s="19" t="s">
        <v>21</v>
      </c>
    </row>
    <row r="28" spans="1:10" x14ac:dyDescent="0.6">
      <c r="C28" s="19" t="s">
        <v>22</v>
      </c>
    </row>
    <row r="29" spans="1:10" x14ac:dyDescent="0.6">
      <c r="C29" s="19" t="s">
        <v>23</v>
      </c>
    </row>
    <row r="31" spans="1:10" hidden="1" outlineLevel="1" x14ac:dyDescent="0.6">
      <c r="A31" s="1">
        <v>1</v>
      </c>
      <c r="B31" s="11" t="s">
        <v>9</v>
      </c>
    </row>
    <row r="32" spans="1:10" hidden="1" outlineLevel="1" x14ac:dyDescent="0.6">
      <c r="A32" s="1">
        <v>2</v>
      </c>
      <c r="B32" s="11" t="s">
        <v>8</v>
      </c>
    </row>
    <row r="33" spans="1:2" hidden="1" outlineLevel="1" x14ac:dyDescent="0.6">
      <c r="A33" s="1">
        <v>3</v>
      </c>
      <c r="B33" s="11" t="s">
        <v>7</v>
      </c>
    </row>
    <row r="34" spans="1:2" hidden="1" outlineLevel="1" x14ac:dyDescent="0.6">
      <c r="A34" s="1">
        <v>4</v>
      </c>
      <c r="B34" s="11" t="s">
        <v>6</v>
      </c>
    </row>
    <row r="35" spans="1:2" hidden="1" outlineLevel="1" x14ac:dyDescent="0.6">
      <c r="A35" s="1">
        <v>5</v>
      </c>
      <c r="B35" s="11" t="s">
        <v>5</v>
      </c>
    </row>
    <row r="36" spans="1:2" hidden="1" outlineLevel="1" x14ac:dyDescent="0.6">
      <c r="A36" s="1">
        <v>6</v>
      </c>
      <c r="B36" s="11" t="s">
        <v>4</v>
      </c>
    </row>
    <row r="37" spans="1:2" hidden="1" outlineLevel="1" x14ac:dyDescent="0.6"/>
    <row r="38" spans="1:2" hidden="1" outlineLevel="1" x14ac:dyDescent="0.6"/>
    <row r="39" spans="1:2" hidden="1" outlineLevel="1" x14ac:dyDescent="0.6">
      <c r="A39" s="1" t="s">
        <v>3</v>
      </c>
    </row>
    <row r="40" spans="1:2" hidden="1" outlineLevel="1" x14ac:dyDescent="0.6">
      <c r="A40" s="1">
        <v>1</v>
      </c>
      <c r="B40" s="11" t="s">
        <v>2</v>
      </c>
    </row>
    <row r="41" spans="1:2" hidden="1" outlineLevel="1" x14ac:dyDescent="0.6">
      <c r="A41" s="1">
        <v>2</v>
      </c>
      <c r="B41" s="11" t="s">
        <v>1</v>
      </c>
    </row>
    <row r="42" spans="1:2" hidden="1" outlineLevel="1" x14ac:dyDescent="0.6">
      <c r="A42" s="1">
        <v>3</v>
      </c>
      <c r="B42" s="11" t="s">
        <v>0</v>
      </c>
    </row>
    <row r="43" spans="1:2" hidden="1" outlineLevel="1" x14ac:dyDescent="0.6">
      <c r="B43" s="11"/>
    </row>
    <row r="44" spans="1:2" hidden="1" outlineLevel="1" x14ac:dyDescent="0.6"/>
    <row r="45" spans="1:2" collapsed="1" x14ac:dyDescent="0.6"/>
  </sheetData>
  <mergeCells count="5">
    <mergeCell ref="C9:D9"/>
    <mergeCell ref="C13:D13"/>
    <mergeCell ref="C19:G19"/>
    <mergeCell ref="B26:D26"/>
    <mergeCell ref="E26:F26"/>
  </mergeCells>
  <phoneticPr fontId="2"/>
  <conditionalFormatting sqref="C16:J17">
    <cfRule type="cellIs" dxfId="11" priority="6" operator="lessThan">
      <formula>-0.5</formula>
    </cfRule>
  </conditionalFormatting>
  <conditionalFormatting sqref="E17:J17">
    <cfRule type="cellIs" dxfId="10" priority="1" operator="lessThan">
      <formula>-0.3</formula>
    </cfRule>
    <cfRule type="cellIs" dxfId="9" priority="5" operator="equal">
      <formula>"受給対象です"</formula>
    </cfRule>
  </conditionalFormatting>
  <conditionalFormatting sqref="C19:G19">
    <cfRule type="containsText" dxfId="8" priority="2" operator="containsText" text="受給対象外です">
      <formula>NOT(ISERROR(SEARCH("受給対象外です",C19)))</formula>
    </cfRule>
    <cfRule type="containsText" dxfId="7" priority="4" operator="containsText" text="受給対象です">
      <formula>NOT(ISERROR(SEARCH("受給対象です",C19)))</formula>
    </cfRule>
  </conditionalFormatting>
  <conditionalFormatting sqref="C9:D9">
    <cfRule type="containsText" dxfId="6" priority="3" operator="containsText" text="受給対象外です">
      <formula>NOT(ISERROR(SEARCH("受給対象外です",C9)))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E454E-23DD-4BA1-B5C5-923219AF2264}">
  <sheetPr>
    <tabColor rgb="FF00B050"/>
  </sheetPr>
  <dimension ref="A1:J44"/>
  <sheetViews>
    <sheetView workbookViewId="0">
      <selection activeCell="D1" sqref="D1"/>
    </sheetView>
  </sheetViews>
  <sheetFormatPr defaultColWidth="10.69140625" defaultRowHeight="16" outlineLevelRow="1" x14ac:dyDescent="0.6"/>
  <cols>
    <col min="1" max="1" width="6.4609375" style="1" customWidth="1"/>
    <col min="2" max="2" width="17.23046875" style="1" customWidth="1"/>
    <col min="3" max="10" width="12" style="1" customWidth="1"/>
    <col min="11" max="16384" width="10.69140625" style="1"/>
  </cols>
  <sheetData>
    <row r="1" spans="1:10" ht="26.5" x14ac:dyDescent="0.6">
      <c r="A1" s="20" t="s">
        <v>36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8" customHeight="1" x14ac:dyDescent="0.6">
      <c r="A2" s="2"/>
    </row>
    <row r="3" spans="1:10" ht="18" customHeight="1" x14ac:dyDescent="0.6">
      <c r="A3" s="3" t="s">
        <v>38</v>
      </c>
    </row>
    <row r="4" spans="1:10" ht="18" customHeight="1" x14ac:dyDescent="0.6">
      <c r="A4" s="2"/>
    </row>
    <row r="5" spans="1:10" ht="22" x14ac:dyDescent="0.6">
      <c r="A5" s="4" t="s">
        <v>33</v>
      </c>
    </row>
    <row r="6" spans="1:10" s="5" customFormat="1" x14ac:dyDescent="0.6">
      <c r="J6" s="1" t="s">
        <v>10</v>
      </c>
    </row>
    <row r="7" spans="1:10" x14ac:dyDescent="0.6">
      <c r="B7" s="23" t="s">
        <v>26</v>
      </c>
      <c r="C7" s="6">
        <v>43952</v>
      </c>
      <c r="D7" s="6">
        <v>43983</v>
      </c>
      <c r="E7" s="6">
        <v>44013</v>
      </c>
      <c r="F7" s="6">
        <v>44044</v>
      </c>
      <c r="G7" s="6">
        <v>44075</v>
      </c>
      <c r="H7" s="6">
        <v>44105</v>
      </c>
      <c r="I7" s="6">
        <v>44136</v>
      </c>
      <c r="J7" s="6">
        <v>44166</v>
      </c>
    </row>
    <row r="8" spans="1:10" x14ac:dyDescent="0.6">
      <c r="B8" s="7"/>
      <c r="C8" s="24"/>
      <c r="D8" s="24"/>
      <c r="E8" s="24"/>
      <c r="F8" s="24"/>
      <c r="G8" s="24"/>
      <c r="H8" s="24"/>
      <c r="I8" s="24"/>
      <c r="J8" s="24"/>
    </row>
    <row r="9" spans="1:10" x14ac:dyDescent="0.6">
      <c r="B9" s="7"/>
      <c r="C9" s="30" t="s">
        <v>11</v>
      </c>
      <c r="D9" s="31"/>
      <c r="E9" s="22">
        <f>C8+D8+E8</f>
        <v>0</v>
      </c>
      <c r="F9" s="22">
        <f t="shared" ref="F9:J9" si="0">D8+E8+F8</f>
        <v>0</v>
      </c>
      <c r="G9" s="22">
        <f t="shared" si="0"/>
        <v>0</v>
      </c>
      <c r="H9" s="22">
        <f t="shared" si="0"/>
        <v>0</v>
      </c>
      <c r="I9" s="22">
        <f>G8+H8+I8</f>
        <v>0</v>
      </c>
      <c r="J9" s="22">
        <f t="shared" si="0"/>
        <v>0</v>
      </c>
    </row>
    <row r="10" spans="1:10" x14ac:dyDescent="0.6">
      <c r="B10" s="7"/>
      <c r="C10" s="9"/>
      <c r="D10" s="10"/>
      <c r="E10" s="10"/>
      <c r="F10" s="10"/>
      <c r="G10" s="10"/>
      <c r="H10" s="10"/>
      <c r="I10" s="10"/>
      <c r="J10" s="10"/>
    </row>
    <row r="11" spans="1:10" x14ac:dyDescent="0.6">
      <c r="B11" s="23" t="s">
        <v>34</v>
      </c>
      <c r="C11" s="6">
        <v>43891</v>
      </c>
      <c r="D11" s="26" t="s">
        <v>31</v>
      </c>
    </row>
    <row r="12" spans="1:10" x14ac:dyDescent="0.6">
      <c r="B12" s="7"/>
      <c r="C12" s="24"/>
      <c r="D12" s="8">
        <f>C12*3</f>
        <v>0</v>
      </c>
    </row>
    <row r="13" spans="1:10" x14ac:dyDescent="0.6">
      <c r="E13" s="10"/>
      <c r="F13" s="10"/>
      <c r="G13" s="10"/>
      <c r="H13" s="10"/>
      <c r="I13" s="10"/>
      <c r="J13" s="10"/>
    </row>
    <row r="14" spans="1:10" x14ac:dyDescent="0.6">
      <c r="B14" s="11" t="s">
        <v>12</v>
      </c>
      <c r="E14" s="10"/>
      <c r="F14" s="10"/>
      <c r="G14" s="10"/>
      <c r="H14" s="10"/>
      <c r="I14" s="10"/>
      <c r="J14" s="10"/>
    </row>
    <row r="15" spans="1:10" x14ac:dyDescent="0.6">
      <c r="B15" s="12" t="s">
        <v>13</v>
      </c>
      <c r="C15" s="13" t="e">
        <f>(C8-$C$12)/$C$12</f>
        <v>#DIV/0!</v>
      </c>
      <c r="D15" s="13" t="e">
        <f>(D8-$C$12)/$C$12</f>
        <v>#DIV/0!</v>
      </c>
      <c r="E15" s="13" t="e">
        <f t="shared" ref="E15:J15" si="1">(E8-$C$12)/$C$12</f>
        <v>#DIV/0!</v>
      </c>
      <c r="F15" s="13" t="e">
        <f t="shared" si="1"/>
        <v>#DIV/0!</v>
      </c>
      <c r="G15" s="13" t="e">
        <f>(G8-$C$12)/$C$12</f>
        <v>#DIV/0!</v>
      </c>
      <c r="H15" s="13" t="e">
        <f t="shared" si="1"/>
        <v>#DIV/0!</v>
      </c>
      <c r="I15" s="13" t="e">
        <f t="shared" si="1"/>
        <v>#DIV/0!</v>
      </c>
      <c r="J15" s="13" t="e">
        <f t="shared" si="1"/>
        <v>#DIV/0!</v>
      </c>
    </row>
    <row r="16" spans="1:10" x14ac:dyDescent="0.6">
      <c r="B16" s="12" t="s">
        <v>14</v>
      </c>
      <c r="C16" s="15" t="s">
        <v>16</v>
      </c>
      <c r="D16" s="15" t="s">
        <v>16</v>
      </c>
      <c r="E16" s="14" t="e">
        <f>(E9-$D$12)/$D$12</f>
        <v>#DIV/0!</v>
      </c>
      <c r="F16" s="14" t="e">
        <f t="shared" ref="F16:J16" si="2">(F9-$D$12)/$D$12</f>
        <v>#DIV/0!</v>
      </c>
      <c r="G16" s="14" t="e">
        <f>(G9-$D$12)/$D$12</f>
        <v>#DIV/0!</v>
      </c>
      <c r="H16" s="14" t="e">
        <f t="shared" si="2"/>
        <v>#DIV/0!</v>
      </c>
      <c r="I16" s="14" t="e">
        <f t="shared" si="2"/>
        <v>#DIV/0!</v>
      </c>
      <c r="J16" s="14" t="e">
        <f t="shared" si="2"/>
        <v>#DIV/0!</v>
      </c>
    </row>
    <row r="17" spans="1:7" ht="16.5" thickBot="1" x14ac:dyDescent="0.65"/>
    <row r="18" spans="1:7" s="16" customFormat="1" ht="22.5" thickBot="1" x14ac:dyDescent="0.65">
      <c r="B18" s="17" t="s">
        <v>15</v>
      </c>
      <c r="C18" s="32" t="e">
        <f>IF(OR(C15&lt;-50%,D15&lt;-50%,E15&lt;-50%,F15&lt;-50%,G15&lt;-50%,H15&lt;-50%,I15&lt;-50%,J15&lt;-50%,E16&lt;-30%,F16&lt;-30%,G16&lt;-30%,H16&lt;-30%,I16&lt;-30%,J16&lt;-30%),"受給対象です","受給対象外です")</f>
        <v>#DIV/0!</v>
      </c>
      <c r="D18" s="33"/>
      <c r="E18" s="33"/>
      <c r="F18" s="33"/>
      <c r="G18" s="34"/>
    </row>
    <row r="21" spans="1:7" ht="22" x14ac:dyDescent="0.6">
      <c r="A21" s="4" t="s">
        <v>24</v>
      </c>
    </row>
    <row r="22" spans="1:7" ht="16.5" thickBot="1" x14ac:dyDescent="0.65"/>
    <row r="23" spans="1:7" ht="16.5" thickBot="1" x14ac:dyDescent="0.65">
      <c r="B23" s="1" t="s">
        <v>18</v>
      </c>
      <c r="C23" s="25"/>
      <c r="D23" s="11" t="s">
        <v>17</v>
      </c>
      <c r="E23" s="18">
        <f>IF(C23&lt;=750000,C23*2/3*6,((C23-750000)*1/3+500000)*6)</f>
        <v>0</v>
      </c>
      <c r="F23" s="18">
        <v>6000000</v>
      </c>
    </row>
    <row r="24" spans="1:7" ht="16.5" thickBot="1" x14ac:dyDescent="0.65"/>
    <row r="25" spans="1:7" ht="22.5" thickBot="1" x14ac:dyDescent="0.65">
      <c r="B25" s="27" t="s">
        <v>20</v>
      </c>
      <c r="C25" s="27"/>
      <c r="D25" s="27"/>
      <c r="E25" s="28" t="e">
        <f>IF(C18="受給対象です",MIN(E23,F23),0)</f>
        <v>#DIV/0!</v>
      </c>
      <c r="F25" s="29"/>
      <c r="G25" s="17" t="s">
        <v>19</v>
      </c>
    </row>
    <row r="26" spans="1:7" x14ac:dyDescent="0.6">
      <c r="C26" s="19" t="s">
        <v>21</v>
      </c>
    </row>
    <row r="27" spans="1:7" x14ac:dyDescent="0.6">
      <c r="C27" s="19" t="s">
        <v>22</v>
      </c>
    </row>
    <row r="28" spans="1:7" x14ac:dyDescent="0.6">
      <c r="C28" s="19" t="s">
        <v>23</v>
      </c>
    </row>
    <row r="30" spans="1:7" hidden="1" outlineLevel="1" x14ac:dyDescent="0.6">
      <c r="A30" s="1">
        <v>1</v>
      </c>
      <c r="B30" s="11" t="s">
        <v>9</v>
      </c>
    </row>
    <row r="31" spans="1:7" hidden="1" outlineLevel="1" x14ac:dyDescent="0.6">
      <c r="A31" s="1">
        <v>2</v>
      </c>
      <c r="B31" s="11" t="s">
        <v>8</v>
      </c>
    </row>
    <row r="32" spans="1:7" hidden="1" outlineLevel="1" x14ac:dyDescent="0.6">
      <c r="A32" s="1">
        <v>3</v>
      </c>
      <c r="B32" s="11" t="s">
        <v>7</v>
      </c>
    </row>
    <row r="33" spans="1:2" hidden="1" outlineLevel="1" x14ac:dyDescent="0.6">
      <c r="A33" s="1">
        <v>4</v>
      </c>
      <c r="B33" s="11" t="s">
        <v>6</v>
      </c>
    </row>
    <row r="34" spans="1:2" hidden="1" outlineLevel="1" x14ac:dyDescent="0.6">
      <c r="A34" s="1">
        <v>5</v>
      </c>
      <c r="B34" s="11" t="s">
        <v>5</v>
      </c>
    </row>
    <row r="35" spans="1:2" hidden="1" outlineLevel="1" x14ac:dyDescent="0.6">
      <c r="A35" s="1">
        <v>6</v>
      </c>
      <c r="B35" s="11" t="s">
        <v>4</v>
      </c>
    </row>
    <row r="36" spans="1:2" hidden="1" outlineLevel="1" x14ac:dyDescent="0.6"/>
    <row r="37" spans="1:2" hidden="1" outlineLevel="1" x14ac:dyDescent="0.6"/>
    <row r="38" spans="1:2" hidden="1" outlineLevel="1" x14ac:dyDescent="0.6">
      <c r="A38" s="1" t="s">
        <v>3</v>
      </c>
    </row>
    <row r="39" spans="1:2" hidden="1" outlineLevel="1" x14ac:dyDescent="0.6">
      <c r="A39" s="1">
        <v>1</v>
      </c>
      <c r="B39" s="11" t="s">
        <v>2</v>
      </c>
    </row>
    <row r="40" spans="1:2" hidden="1" outlineLevel="1" x14ac:dyDescent="0.6">
      <c r="A40" s="1">
        <v>2</v>
      </c>
      <c r="B40" s="11" t="s">
        <v>1</v>
      </c>
    </row>
    <row r="41" spans="1:2" hidden="1" outlineLevel="1" x14ac:dyDescent="0.6">
      <c r="A41" s="1">
        <v>3</v>
      </c>
      <c r="B41" s="11" t="s">
        <v>0</v>
      </c>
    </row>
    <row r="42" spans="1:2" hidden="1" outlineLevel="1" x14ac:dyDescent="0.6">
      <c r="B42" s="11"/>
    </row>
    <row r="43" spans="1:2" hidden="1" outlineLevel="1" x14ac:dyDescent="0.6"/>
    <row r="44" spans="1:2" collapsed="1" x14ac:dyDescent="0.6"/>
  </sheetData>
  <mergeCells count="4">
    <mergeCell ref="C9:D9"/>
    <mergeCell ref="C18:G18"/>
    <mergeCell ref="B25:D25"/>
    <mergeCell ref="E25:F25"/>
  </mergeCells>
  <phoneticPr fontId="2"/>
  <conditionalFormatting sqref="C15:J16">
    <cfRule type="cellIs" dxfId="5" priority="6" operator="lessThan">
      <formula>-0.5</formula>
    </cfRule>
  </conditionalFormatting>
  <conditionalFormatting sqref="E16:J16">
    <cfRule type="cellIs" dxfId="4" priority="1" operator="lessThan">
      <formula>-0.3</formula>
    </cfRule>
    <cfRule type="cellIs" dxfId="3" priority="5" operator="equal">
      <formula>"受給対象です"</formula>
    </cfRule>
  </conditionalFormatting>
  <conditionalFormatting sqref="C18:G18">
    <cfRule type="containsText" dxfId="2" priority="2" operator="containsText" text="受給対象外です">
      <formula>NOT(ISERROR(SEARCH("受給対象外です",C18)))</formula>
    </cfRule>
    <cfRule type="containsText" dxfId="1" priority="4" operator="containsText" text="受給対象です">
      <formula>NOT(ISERROR(SEARCH("受給対象です",C18)))</formula>
    </cfRule>
  </conditionalFormatting>
  <conditionalFormatting sqref="C9:D9">
    <cfRule type="containsText" dxfId="0" priority="3" operator="containsText" text="受給対象外です">
      <formula>NOT(ISERROR(SEARCH("受給対象外です",C9)))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家賃支援給付金シミュレーション (記入例)</vt:lpstr>
      <vt:lpstr>家賃支援給付金シミュレーション (2020年1月以前創業) </vt:lpstr>
      <vt:lpstr>家賃支援給付金シミュレーション (2020年2月創業)</vt:lpstr>
      <vt:lpstr>家賃支援給付金シミュレーション (2020年3月創業)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小山晃弘</dc:creator>
  <cp:lastModifiedBy>cs001</cp:lastModifiedBy>
  <dcterms:created xsi:type="dcterms:W3CDTF">2020-04-15T08:02:34Z</dcterms:created>
  <dcterms:modified xsi:type="dcterms:W3CDTF">2020-08-29T09:44:20Z</dcterms:modified>
</cp:coreProperties>
</file>